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6975"/>
  </bookViews>
  <sheets>
    <sheet name="Sheet2" sheetId="3" r:id="rId1"/>
  </sheets>
  <calcPr calcId="152511"/>
</workbook>
</file>

<file path=xl/calcChain.xml><?xml version="1.0" encoding="utf-8"?>
<calcChain xmlns="http://schemas.openxmlformats.org/spreadsheetml/2006/main">
  <c r="C30" i="3" l="1"/>
  <c r="D30" i="3"/>
  <c r="E30" i="3"/>
  <c r="B30" i="3"/>
  <c r="C54" i="3" l="1"/>
  <c r="E53" i="3"/>
  <c r="E52" i="3"/>
  <c r="B51" i="3"/>
  <c r="E51" i="3" s="1"/>
  <c r="E50" i="3"/>
  <c r="B49" i="3"/>
  <c r="E49" i="3" s="1"/>
  <c r="E48" i="3"/>
  <c r="B47" i="3"/>
  <c r="E47" i="3" s="1"/>
  <c r="E46" i="3"/>
  <c r="B45" i="3"/>
  <c r="E45" i="3" s="1"/>
  <c r="B44" i="3"/>
  <c r="E44" i="3" s="1"/>
  <c r="E43" i="3"/>
  <c r="E42" i="3"/>
  <c r="E41" i="3"/>
  <c r="E40" i="3"/>
  <c r="B39" i="3"/>
  <c r="E39" i="3" s="1"/>
  <c r="E38" i="3"/>
  <c r="E37" i="3"/>
  <c r="C36" i="3"/>
  <c r="C55" i="3" s="1"/>
  <c r="B35" i="3"/>
  <c r="E35" i="3" s="1"/>
  <c r="B34" i="3"/>
  <c r="E34" i="3" s="1"/>
  <c r="B36" i="3" l="1"/>
  <c r="B54" i="3"/>
  <c r="E54" i="3" s="1"/>
  <c r="B55" i="3" l="1"/>
  <c r="E55" i="3" s="1"/>
  <c r="E36" i="3"/>
</calcChain>
</file>

<file path=xl/sharedStrings.xml><?xml version="1.0" encoding="utf-8"?>
<sst xmlns="http://schemas.openxmlformats.org/spreadsheetml/2006/main" count="62" uniqueCount="57">
  <si>
    <t>رشته</t>
  </si>
  <si>
    <t>جمع کل</t>
  </si>
  <si>
    <t>عمر اندوخته دار</t>
  </si>
  <si>
    <t>باربری</t>
  </si>
  <si>
    <t>آتش سوزی</t>
  </si>
  <si>
    <t>حوادث</t>
  </si>
  <si>
    <t>حوادث سرنشین (راننده)</t>
  </si>
  <si>
    <t>بدنه اتومبیل</t>
  </si>
  <si>
    <t>ثالث اجباری</t>
  </si>
  <si>
    <t>مازاد ثالث</t>
  </si>
  <si>
    <t>درمان</t>
  </si>
  <si>
    <t>کشتی</t>
  </si>
  <si>
    <t>هواپیما</t>
  </si>
  <si>
    <t>مهندسی</t>
  </si>
  <si>
    <t>پول</t>
  </si>
  <si>
    <t>مسئولیت</t>
  </si>
  <si>
    <t>نفت و انرژی</t>
  </si>
  <si>
    <t>P&amp;I</t>
  </si>
  <si>
    <t>سایر</t>
  </si>
  <si>
    <t>جمع غیر زندگی</t>
  </si>
  <si>
    <t>جمع کل رشته ها</t>
  </si>
  <si>
    <t>عمر غیراندوخته دار و پوششهای تکمیلی</t>
  </si>
  <si>
    <t>جمع زندگی</t>
  </si>
  <si>
    <t>اعتباری</t>
  </si>
  <si>
    <t>حق بیمه اتکایی اجباری</t>
  </si>
  <si>
    <t>حق بیمه اتکایی اختیاری</t>
  </si>
  <si>
    <t>حق بیمه اتکایی واگذاری شعب خارج از کشور</t>
  </si>
  <si>
    <t>حق بیمه اتکایی واگذاری در سال 1398</t>
  </si>
  <si>
    <t>حق بیمه اتکایی واگذاری در سال 1399</t>
  </si>
  <si>
    <t>انرژي</t>
  </si>
  <si>
    <t>بيمه عمر</t>
  </si>
  <si>
    <t>بيمه عمر زماني - تلفيفي</t>
  </si>
  <si>
    <t>بيمه جامع عمر-يارمند سينا</t>
  </si>
  <si>
    <t>تمام عمرگروهي-براي بخش بيمه گري</t>
  </si>
  <si>
    <t>تمام عمر گروهي - براي بخش تقسيط</t>
  </si>
  <si>
    <t>تمام عمر گروهي - براي بخش تمام عمر</t>
  </si>
  <si>
    <t>بيمه حوادث</t>
  </si>
  <si>
    <t>بيمه حوادث - تلفيقي</t>
  </si>
  <si>
    <t>بيمه حوادث و معافيت - جامع عمر(يارمند سينا)</t>
  </si>
  <si>
    <t>بيمه درمان</t>
  </si>
  <si>
    <t>MapFre</t>
  </si>
  <si>
    <t>امراض واعمال جراحي خاص- جامع عمر (يارمند سينا)</t>
  </si>
  <si>
    <t>بيمه شخص ثالث</t>
  </si>
  <si>
    <t>بيمه حوادث راننده</t>
  </si>
  <si>
    <t>بيمه بدنه اتومبيل</t>
  </si>
  <si>
    <t>بيمه آتش سوزي</t>
  </si>
  <si>
    <t>بيمه نفت و انرژي</t>
  </si>
  <si>
    <t>بيمه باربري</t>
  </si>
  <si>
    <t>بيمه پول</t>
  </si>
  <si>
    <t>بيمه کشتي</t>
  </si>
  <si>
    <t>بيمه هواپيما</t>
  </si>
  <si>
    <t>بيمه مهندسي</t>
  </si>
  <si>
    <t>بيمه مسئوليت مدني</t>
  </si>
  <si>
    <t>بيمه مسئوليت مدني - تلفيقي</t>
  </si>
  <si>
    <t>بيمه تضمين کيفيت ساخت</t>
  </si>
  <si>
    <t>بيمه جامع عمر (يارمند سينا)-برگشت به، برداشت از اندوخته</t>
  </si>
  <si>
    <t>جمع (میلیون 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</si>
</sst>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-_ر_ي_ا_ل_ ;_ * #,##0.00\-_ر_ي_ا_ل_ ;_ * &quot;-&quot;??_-_ر_ي_ا_ل_ ;_ @_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B Nazanin"/>
      <family val="2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A33" sqref="A33"/>
    </sheetView>
  </sheetViews>
  <sheetFormatPr defaultRowHeight="18" x14ac:dyDescent="0.45"/>
  <cols>
    <col min="1" max="1" width="41.75" style="10" customWidth="1"/>
    <col min="2" max="2" width="19.875" style="12" customWidth="1"/>
    <col min="3" max="3" width="20.75" style="12" customWidth="1"/>
    <col min="4" max="4" width="20.75" style="11" bestFit="1" customWidth="1"/>
    <col min="5" max="5" width="20.375" style="11" customWidth="1"/>
    <col min="7" max="7" width="23.25" customWidth="1"/>
  </cols>
  <sheetData>
    <row r="1" spans="1:5" ht="36.75" customHeight="1" thickBot="1" x14ac:dyDescent="0.25">
      <c r="A1" s="34" t="s">
        <v>28</v>
      </c>
      <c r="B1" s="35"/>
      <c r="C1" s="35"/>
      <c r="D1" s="35"/>
      <c r="E1" s="36"/>
    </row>
    <row r="2" spans="1:5" ht="35.25" customHeight="1" thickBot="1" x14ac:dyDescent="0.25">
      <c r="A2" s="15" t="s">
        <v>0</v>
      </c>
      <c r="B2" s="16" t="s">
        <v>24</v>
      </c>
      <c r="C2" s="16" t="s">
        <v>25</v>
      </c>
      <c r="D2" s="17" t="s">
        <v>26</v>
      </c>
      <c r="E2" s="18" t="s">
        <v>1</v>
      </c>
    </row>
    <row r="3" spans="1:5" x14ac:dyDescent="0.2">
      <c r="A3" s="19" t="s">
        <v>30</v>
      </c>
      <c r="B3" s="20">
        <v>379487.50436600001</v>
      </c>
      <c r="C3" s="20">
        <v>0</v>
      </c>
      <c r="D3" s="21">
        <v>0</v>
      </c>
      <c r="E3" s="25">
        <v>379487.50436600001</v>
      </c>
    </row>
    <row r="4" spans="1:5" x14ac:dyDescent="0.2">
      <c r="A4" s="14" t="s">
        <v>31</v>
      </c>
      <c r="B4" s="20">
        <v>40185.064360999997</v>
      </c>
      <c r="C4" s="20">
        <v>0</v>
      </c>
      <c r="D4" s="13">
        <v>0</v>
      </c>
      <c r="E4" s="25">
        <v>40185.064360999997</v>
      </c>
    </row>
    <row r="5" spans="1:5" x14ac:dyDescent="0.2">
      <c r="A5" s="14" t="s">
        <v>55</v>
      </c>
      <c r="B5" s="20">
        <v>32651.423481000002</v>
      </c>
      <c r="C5" s="20">
        <v>0</v>
      </c>
      <c r="D5" s="13">
        <v>0</v>
      </c>
      <c r="E5" s="25">
        <v>32651.423481000002</v>
      </c>
    </row>
    <row r="6" spans="1:5" x14ac:dyDescent="0.2">
      <c r="A6" s="14" t="s">
        <v>32</v>
      </c>
      <c r="B6" s="20">
        <v>139380.28507099999</v>
      </c>
      <c r="C6" s="20">
        <v>0</v>
      </c>
      <c r="D6" s="13">
        <v>0</v>
      </c>
      <c r="E6" s="25">
        <v>139380.28507099999</v>
      </c>
    </row>
    <row r="7" spans="1:5" x14ac:dyDescent="0.2">
      <c r="A7" s="14" t="s">
        <v>33</v>
      </c>
      <c r="B7" s="20">
        <v>10805.096970000001</v>
      </c>
      <c r="C7" s="20">
        <v>0</v>
      </c>
      <c r="D7" s="13">
        <v>0</v>
      </c>
      <c r="E7" s="25">
        <v>10805.096970000001</v>
      </c>
    </row>
    <row r="8" spans="1:5" x14ac:dyDescent="0.2">
      <c r="A8" s="14" t="s">
        <v>34</v>
      </c>
      <c r="B8" s="20">
        <v>11744.670830999999</v>
      </c>
      <c r="C8" s="20">
        <v>0</v>
      </c>
      <c r="D8" s="13">
        <v>0</v>
      </c>
      <c r="E8" s="25">
        <v>11744.670830999999</v>
      </c>
    </row>
    <row r="9" spans="1:5" x14ac:dyDescent="0.2">
      <c r="A9" s="14" t="s">
        <v>35</v>
      </c>
      <c r="B9" s="20">
        <v>177817.70421699999</v>
      </c>
      <c r="C9" s="20">
        <v>0</v>
      </c>
      <c r="D9" s="13">
        <v>0</v>
      </c>
      <c r="E9" s="25">
        <v>177817.70421699999</v>
      </c>
    </row>
    <row r="10" spans="1:5" x14ac:dyDescent="0.2">
      <c r="A10" s="14" t="s">
        <v>36</v>
      </c>
      <c r="B10" s="20">
        <v>10453.300175</v>
      </c>
      <c r="C10" s="20">
        <v>0</v>
      </c>
      <c r="D10" s="13">
        <v>0</v>
      </c>
      <c r="E10" s="25">
        <v>10453.300175</v>
      </c>
    </row>
    <row r="11" spans="1:5" x14ac:dyDescent="0.2">
      <c r="A11" s="14" t="s">
        <v>37</v>
      </c>
      <c r="B11" s="20">
        <v>5164.2332059999999</v>
      </c>
      <c r="C11" s="20">
        <v>0</v>
      </c>
      <c r="D11" s="13">
        <v>0</v>
      </c>
      <c r="E11" s="25">
        <v>5164.2332059999999</v>
      </c>
    </row>
    <row r="12" spans="1:5" x14ac:dyDescent="0.2">
      <c r="A12" s="14" t="s">
        <v>38</v>
      </c>
      <c r="B12" s="20">
        <v>6811.445103</v>
      </c>
      <c r="C12" s="20">
        <v>0</v>
      </c>
      <c r="D12" s="13">
        <v>0</v>
      </c>
      <c r="E12" s="25">
        <v>6811.445103</v>
      </c>
    </row>
    <row r="13" spans="1:5" x14ac:dyDescent="0.2">
      <c r="A13" s="14" t="s">
        <v>39</v>
      </c>
      <c r="B13" s="20">
        <v>759490.45759000001</v>
      </c>
      <c r="C13" s="20">
        <v>0</v>
      </c>
      <c r="D13" s="13">
        <v>0</v>
      </c>
      <c r="E13" s="25">
        <v>759490.45759000001</v>
      </c>
    </row>
    <row r="14" spans="1:5" x14ac:dyDescent="0.2">
      <c r="A14" s="14" t="s">
        <v>40</v>
      </c>
      <c r="B14" s="20">
        <v>38.197321000000002</v>
      </c>
      <c r="C14" s="20">
        <v>0</v>
      </c>
      <c r="D14" s="13">
        <v>0</v>
      </c>
      <c r="E14" s="25">
        <v>38.197321000000002</v>
      </c>
    </row>
    <row r="15" spans="1:5" x14ac:dyDescent="0.2">
      <c r="A15" s="14" t="s">
        <v>41</v>
      </c>
      <c r="B15" s="20">
        <v>529.83557599999995</v>
      </c>
      <c r="C15" s="20">
        <v>0</v>
      </c>
      <c r="D15" s="13">
        <v>0</v>
      </c>
      <c r="E15" s="25">
        <v>529.83557599999995</v>
      </c>
    </row>
    <row r="16" spans="1:5" x14ac:dyDescent="0.2">
      <c r="A16" s="14" t="s">
        <v>29</v>
      </c>
      <c r="B16" s="20">
        <v>60539.050628999998</v>
      </c>
      <c r="C16" s="20">
        <v>0</v>
      </c>
      <c r="D16" s="13">
        <v>0</v>
      </c>
      <c r="E16" s="25">
        <v>257398.793343</v>
      </c>
    </row>
    <row r="17" spans="1:5" x14ac:dyDescent="0.2">
      <c r="A17" s="14" t="s">
        <v>42</v>
      </c>
      <c r="B17" s="20">
        <v>367916.87844300002</v>
      </c>
      <c r="C17" s="20">
        <v>0</v>
      </c>
      <c r="D17" s="13">
        <v>0</v>
      </c>
      <c r="E17" s="25">
        <v>367916.87844300002</v>
      </c>
    </row>
    <row r="18" spans="1:5" x14ac:dyDescent="0.2">
      <c r="A18" s="14" t="s">
        <v>43</v>
      </c>
      <c r="B18" s="20">
        <v>51045.613444000002</v>
      </c>
      <c r="C18" s="20">
        <v>0</v>
      </c>
      <c r="D18" s="13">
        <v>0</v>
      </c>
      <c r="E18" s="25">
        <v>51045.613444000002</v>
      </c>
    </row>
    <row r="19" spans="1:5" x14ac:dyDescent="0.2">
      <c r="A19" s="14" t="s">
        <v>44</v>
      </c>
      <c r="B19" s="20">
        <v>68484.230937</v>
      </c>
      <c r="C19" s="20">
        <v>0</v>
      </c>
      <c r="D19" s="13">
        <v>0</v>
      </c>
      <c r="E19" s="25">
        <v>68484.230937</v>
      </c>
    </row>
    <row r="20" spans="1:5" x14ac:dyDescent="0.2">
      <c r="A20" s="14" t="s">
        <v>45</v>
      </c>
      <c r="B20" s="20">
        <v>103811.94371599999</v>
      </c>
      <c r="C20" s="20">
        <v>503777.34781100001</v>
      </c>
      <c r="D20" s="13">
        <v>0</v>
      </c>
      <c r="E20" s="25">
        <v>607589.29152700002</v>
      </c>
    </row>
    <row r="21" spans="1:5" x14ac:dyDescent="0.2">
      <c r="A21" s="14" t="s">
        <v>46</v>
      </c>
      <c r="B21" s="20">
        <v>2841.4142080000001</v>
      </c>
      <c r="C21" s="20">
        <v>196860</v>
      </c>
      <c r="D21" s="13">
        <v>0</v>
      </c>
      <c r="E21" s="25">
        <v>2841.4142080000001</v>
      </c>
    </row>
    <row r="22" spans="1:5" x14ac:dyDescent="0.2">
      <c r="A22" s="14" t="s">
        <v>47</v>
      </c>
      <c r="B22" s="20">
        <v>26920.230299999999</v>
      </c>
      <c r="C22" s="20">
        <v>120319</v>
      </c>
      <c r="D22" s="13">
        <v>0</v>
      </c>
      <c r="E22" s="25">
        <v>-93398.924004999993</v>
      </c>
    </row>
    <row r="23" spans="1:5" x14ac:dyDescent="0.2">
      <c r="A23" s="14" t="s">
        <v>48</v>
      </c>
      <c r="B23" s="20">
        <v>1233.448758</v>
      </c>
      <c r="C23" s="20">
        <v>0</v>
      </c>
      <c r="D23" s="13">
        <v>0</v>
      </c>
      <c r="E23" s="25">
        <v>1233.448758</v>
      </c>
    </row>
    <row r="24" spans="1:5" x14ac:dyDescent="0.2">
      <c r="A24" s="14" t="s">
        <v>49</v>
      </c>
      <c r="B24" s="20">
        <v>2094.604053</v>
      </c>
      <c r="C24" s="20">
        <v>3216.1503849999999</v>
      </c>
      <c r="D24" s="13">
        <v>0</v>
      </c>
      <c r="E24" s="25">
        <v>5310.7544379999999</v>
      </c>
    </row>
    <row r="25" spans="1:5" x14ac:dyDescent="0.2">
      <c r="A25" s="14" t="s">
        <v>50</v>
      </c>
      <c r="B25" s="20">
        <v>11108.183730999999</v>
      </c>
      <c r="C25" s="20">
        <v>35687.967940000002</v>
      </c>
      <c r="D25" s="13">
        <v>0</v>
      </c>
      <c r="E25" s="25">
        <v>46796.151671</v>
      </c>
    </row>
    <row r="26" spans="1:5" x14ac:dyDescent="0.2">
      <c r="A26" s="14" t="s">
        <v>51</v>
      </c>
      <c r="B26" s="20">
        <v>99429.360585000002</v>
      </c>
      <c r="C26" s="20">
        <v>707707.72060200002</v>
      </c>
      <c r="D26" s="13">
        <v>0</v>
      </c>
      <c r="E26" s="25">
        <v>807137.08118700003</v>
      </c>
    </row>
    <row r="27" spans="1:5" x14ac:dyDescent="0.2">
      <c r="A27" s="14" t="s">
        <v>52</v>
      </c>
      <c r="B27" s="20">
        <v>76794.937925999999</v>
      </c>
      <c r="C27" s="20">
        <v>0</v>
      </c>
      <c r="D27" s="13">
        <v>0</v>
      </c>
      <c r="E27" s="25">
        <v>76794.937925999999</v>
      </c>
    </row>
    <row r="28" spans="1:5" x14ac:dyDescent="0.2">
      <c r="A28" s="14" t="s">
        <v>53</v>
      </c>
      <c r="B28" s="20">
        <v>5680.6569</v>
      </c>
      <c r="C28" s="20">
        <v>0</v>
      </c>
      <c r="D28" s="13">
        <v>0</v>
      </c>
      <c r="E28" s="25">
        <v>5680.6569</v>
      </c>
    </row>
    <row r="29" spans="1:5" ht="18.75" thickBot="1" x14ac:dyDescent="0.25">
      <c r="A29" s="26" t="s">
        <v>54</v>
      </c>
      <c r="B29" s="27">
        <v>-1623.658267</v>
      </c>
      <c r="C29" s="27">
        <v>0</v>
      </c>
      <c r="D29" s="28">
        <v>0</v>
      </c>
      <c r="E29" s="29">
        <v>-1623.658267</v>
      </c>
    </row>
    <row r="30" spans="1:5" ht="20.25" thickBot="1" x14ac:dyDescent="0.25">
      <c r="A30" s="33" t="s">
        <v>56</v>
      </c>
      <c r="B30" s="30">
        <f>SUM(B3:B29)</f>
        <v>2450836.1136309989</v>
      </c>
      <c r="C30" s="30">
        <f t="shared" ref="C30:E30" si="0">SUM(C3:C29)</f>
        <v>1567568.186738</v>
      </c>
      <c r="D30" s="31">
        <f t="shared" si="0"/>
        <v>0</v>
      </c>
      <c r="E30" s="32">
        <f t="shared" si="0"/>
        <v>3777765.8887779992</v>
      </c>
    </row>
    <row r="31" spans="1:5" ht="18.75" thickBot="1" x14ac:dyDescent="0.5"/>
    <row r="32" spans="1:5" ht="34.5" customHeight="1" thickBot="1" x14ac:dyDescent="0.25">
      <c r="A32" s="37" t="s">
        <v>27</v>
      </c>
      <c r="B32" s="38"/>
      <c r="C32" s="38"/>
      <c r="D32" s="38"/>
      <c r="E32" s="39"/>
    </row>
    <row r="33" spans="1:5" ht="42.75" thickBot="1" x14ac:dyDescent="0.25">
      <c r="A33" s="22" t="s">
        <v>0</v>
      </c>
      <c r="B33" s="23" t="s">
        <v>24</v>
      </c>
      <c r="C33" s="23" t="s">
        <v>25</v>
      </c>
      <c r="D33" s="24" t="s">
        <v>26</v>
      </c>
      <c r="E33" s="23" t="s">
        <v>1</v>
      </c>
    </row>
    <row r="34" spans="1:5" ht="18.75" x14ac:dyDescent="0.2">
      <c r="A34" s="7" t="s">
        <v>2</v>
      </c>
      <c r="B34" s="1">
        <f>20697+95461+175301</f>
        <v>291459</v>
      </c>
      <c r="C34" s="1">
        <v>0</v>
      </c>
      <c r="D34" s="1">
        <v>0</v>
      </c>
      <c r="E34" s="5">
        <f>B34+C34</f>
        <v>291459</v>
      </c>
    </row>
    <row r="35" spans="1:5" ht="18.75" x14ac:dyDescent="0.2">
      <c r="A35" s="8" t="s">
        <v>21</v>
      </c>
      <c r="B35" s="2">
        <f>289847+27000+7234+7837</f>
        <v>331918</v>
      </c>
      <c r="C35" s="1">
        <v>0</v>
      </c>
      <c r="D35" s="1">
        <v>0</v>
      </c>
      <c r="E35" s="5">
        <f t="shared" ref="E35:E50" si="1">B35+C35</f>
        <v>331918</v>
      </c>
    </row>
    <row r="36" spans="1:5" ht="18.75" x14ac:dyDescent="0.2">
      <c r="A36" s="8" t="s">
        <v>22</v>
      </c>
      <c r="B36" s="2">
        <f>SUM(B34:B35)</f>
        <v>623377</v>
      </c>
      <c r="C36" s="1">
        <f>SUM(C34:C35)</f>
        <v>0</v>
      </c>
      <c r="D36" s="1">
        <v>0</v>
      </c>
      <c r="E36" s="5">
        <f t="shared" si="1"/>
        <v>623377</v>
      </c>
    </row>
    <row r="37" spans="1:5" ht="18.75" x14ac:dyDescent="0.2">
      <c r="A37" s="8" t="s">
        <v>3</v>
      </c>
      <c r="B37" s="2">
        <v>14371</v>
      </c>
      <c r="C37" s="1">
        <v>59905</v>
      </c>
      <c r="D37" s="1">
        <v>0</v>
      </c>
      <c r="E37" s="5">
        <f t="shared" si="1"/>
        <v>74276</v>
      </c>
    </row>
    <row r="38" spans="1:5" ht="18.75" x14ac:dyDescent="0.2">
      <c r="A38" s="8" t="s">
        <v>4</v>
      </c>
      <c r="B38" s="4">
        <v>87608</v>
      </c>
      <c r="C38" s="1">
        <v>325953</v>
      </c>
      <c r="D38" s="1">
        <v>0</v>
      </c>
      <c r="E38" s="5">
        <f t="shared" si="1"/>
        <v>413561</v>
      </c>
    </row>
    <row r="39" spans="1:5" ht="18.75" x14ac:dyDescent="0.2">
      <c r="A39" s="8" t="s">
        <v>5</v>
      </c>
      <c r="B39" s="4">
        <f>5736+3427+4634</f>
        <v>13797</v>
      </c>
      <c r="C39" s="1">
        <v>0</v>
      </c>
      <c r="D39" s="1">
        <v>0</v>
      </c>
      <c r="E39" s="5">
        <f t="shared" si="1"/>
        <v>13797</v>
      </c>
    </row>
    <row r="40" spans="1:5" ht="18.75" x14ac:dyDescent="0.2">
      <c r="A40" s="8" t="s">
        <v>6</v>
      </c>
      <c r="B40" s="4">
        <v>39803</v>
      </c>
      <c r="C40" s="1">
        <v>0</v>
      </c>
      <c r="D40" s="1">
        <v>0</v>
      </c>
      <c r="E40" s="5">
        <f t="shared" si="1"/>
        <v>39803</v>
      </c>
    </row>
    <row r="41" spans="1:5" ht="18.75" x14ac:dyDescent="0.2">
      <c r="A41" s="8" t="s">
        <v>7</v>
      </c>
      <c r="B41" s="4">
        <v>51598</v>
      </c>
      <c r="C41" s="1">
        <v>0</v>
      </c>
      <c r="D41" s="1">
        <v>0</v>
      </c>
      <c r="E41" s="5">
        <f t="shared" si="1"/>
        <v>51598</v>
      </c>
    </row>
    <row r="42" spans="1:5" ht="18.75" x14ac:dyDescent="0.2">
      <c r="A42" s="8" t="s">
        <v>8</v>
      </c>
      <c r="B42" s="4">
        <v>278352</v>
      </c>
      <c r="C42" s="1">
        <v>0</v>
      </c>
      <c r="D42" s="1">
        <v>0</v>
      </c>
      <c r="E42" s="5">
        <f t="shared" si="1"/>
        <v>278352</v>
      </c>
    </row>
    <row r="43" spans="1:5" ht="18.75" x14ac:dyDescent="0.2">
      <c r="A43" s="8" t="s">
        <v>9</v>
      </c>
      <c r="B43" s="4">
        <v>5614</v>
      </c>
      <c r="C43" s="1">
        <v>0</v>
      </c>
      <c r="D43" s="1">
        <v>0</v>
      </c>
      <c r="E43" s="5">
        <f t="shared" si="1"/>
        <v>5614</v>
      </c>
    </row>
    <row r="44" spans="1:5" ht="18.75" x14ac:dyDescent="0.2">
      <c r="A44" s="8" t="s">
        <v>10</v>
      </c>
      <c r="B44" s="4">
        <f>604251+153+390</f>
        <v>604794</v>
      </c>
      <c r="C44" s="1">
        <v>0</v>
      </c>
      <c r="D44" s="1">
        <v>0</v>
      </c>
      <c r="E44" s="5">
        <f t="shared" si="1"/>
        <v>604794</v>
      </c>
    </row>
    <row r="45" spans="1:5" ht="18.75" x14ac:dyDescent="0.2">
      <c r="A45" s="8" t="s">
        <v>11</v>
      </c>
      <c r="B45" s="4">
        <f>4000</f>
        <v>4000</v>
      </c>
      <c r="C45" s="1">
        <v>997</v>
      </c>
      <c r="D45" s="1">
        <v>0</v>
      </c>
      <c r="E45" s="5">
        <f t="shared" si="1"/>
        <v>4997</v>
      </c>
    </row>
    <row r="46" spans="1:5" ht="18.75" x14ac:dyDescent="0.2">
      <c r="A46" s="8" t="s">
        <v>12</v>
      </c>
      <c r="B46" s="4">
        <v>11270</v>
      </c>
      <c r="C46" s="1">
        <v>58786</v>
      </c>
      <c r="D46" s="1">
        <v>0</v>
      </c>
      <c r="E46" s="5">
        <f t="shared" si="1"/>
        <v>70056</v>
      </c>
    </row>
    <row r="47" spans="1:5" ht="18.75" x14ac:dyDescent="0.2">
      <c r="A47" s="8" t="s">
        <v>13</v>
      </c>
      <c r="B47" s="4">
        <f>64102+6530</f>
        <v>70632</v>
      </c>
      <c r="C47" s="1">
        <v>257235</v>
      </c>
      <c r="D47" s="1">
        <v>0</v>
      </c>
      <c r="E47" s="5">
        <f t="shared" si="1"/>
        <v>327867</v>
      </c>
    </row>
    <row r="48" spans="1:5" ht="18.75" x14ac:dyDescent="0.2">
      <c r="A48" s="8" t="s">
        <v>14</v>
      </c>
      <c r="B48" s="4">
        <v>1041</v>
      </c>
      <c r="C48" s="1">
        <v>0</v>
      </c>
      <c r="D48" s="1">
        <v>0</v>
      </c>
      <c r="E48" s="5">
        <f t="shared" si="1"/>
        <v>1041</v>
      </c>
    </row>
    <row r="49" spans="1:5" ht="18.75" x14ac:dyDescent="0.2">
      <c r="A49" s="8" t="s">
        <v>15</v>
      </c>
      <c r="B49" s="4">
        <f>62058+3770</f>
        <v>65828</v>
      </c>
      <c r="C49" s="1">
        <v>0</v>
      </c>
      <c r="D49" s="1">
        <v>0</v>
      </c>
      <c r="E49" s="5">
        <f t="shared" si="1"/>
        <v>65828</v>
      </c>
    </row>
    <row r="50" spans="1:5" ht="18.75" x14ac:dyDescent="0.2">
      <c r="A50" s="8" t="s">
        <v>23</v>
      </c>
      <c r="B50" s="4">
        <v>0</v>
      </c>
      <c r="C50" s="1">
        <v>0</v>
      </c>
      <c r="D50" s="1">
        <v>0</v>
      </c>
      <c r="E50" s="5">
        <f t="shared" si="1"/>
        <v>0</v>
      </c>
    </row>
    <row r="51" spans="1:5" ht="18.75" x14ac:dyDescent="0.2">
      <c r="A51" s="8" t="s">
        <v>16</v>
      </c>
      <c r="B51" s="4">
        <f>57923+24381</f>
        <v>82304</v>
      </c>
      <c r="C51" s="1">
        <v>269507</v>
      </c>
      <c r="D51" s="1">
        <v>0</v>
      </c>
      <c r="E51" s="5">
        <f>B51+C51</f>
        <v>351811</v>
      </c>
    </row>
    <row r="52" spans="1:5" ht="18.75" x14ac:dyDescent="0.2">
      <c r="A52" s="8" t="s">
        <v>17</v>
      </c>
      <c r="B52" s="4">
        <v>0</v>
      </c>
      <c r="C52" s="1">
        <v>0</v>
      </c>
      <c r="D52" s="1">
        <v>0</v>
      </c>
      <c r="E52" s="5">
        <f t="shared" ref="E52:E55" si="2">B52+C52</f>
        <v>0</v>
      </c>
    </row>
    <row r="53" spans="1:5" ht="18.75" x14ac:dyDescent="0.2">
      <c r="A53" s="8" t="s">
        <v>18</v>
      </c>
      <c r="B53" s="2">
        <v>0</v>
      </c>
      <c r="C53" s="1">
        <v>0</v>
      </c>
      <c r="D53" s="1">
        <v>0</v>
      </c>
      <c r="E53" s="5">
        <f t="shared" si="2"/>
        <v>0</v>
      </c>
    </row>
    <row r="54" spans="1:5" ht="18.75" x14ac:dyDescent="0.2">
      <c r="A54" s="8" t="s">
        <v>19</v>
      </c>
      <c r="B54" s="2">
        <f>SUM(B37:B53)</f>
        <v>1331012</v>
      </c>
      <c r="C54" s="1">
        <f>SUM(C37:C53)</f>
        <v>972383</v>
      </c>
      <c r="D54" s="1">
        <v>0</v>
      </c>
      <c r="E54" s="5">
        <f t="shared" si="2"/>
        <v>2303395</v>
      </c>
    </row>
    <row r="55" spans="1:5" ht="19.5" thickBot="1" x14ac:dyDescent="0.25">
      <c r="A55" s="9" t="s">
        <v>20</v>
      </c>
      <c r="B55" s="3">
        <f>B36+B54</f>
        <v>1954389</v>
      </c>
      <c r="C55" s="3">
        <f>C36+C54</f>
        <v>972383</v>
      </c>
      <c r="D55" s="3">
        <v>0</v>
      </c>
      <c r="E55" s="6">
        <f t="shared" si="2"/>
        <v>2926772</v>
      </c>
    </row>
  </sheetData>
  <mergeCells count="2">
    <mergeCell ref="A1:E1"/>
    <mergeCell ref="A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2021-05-23T06:53:10Z</dcterms:modified>
</cp:coreProperties>
</file>